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n\OneDrive\Desktop\LIETUVOS TAEKWONDO FEDERACIJA\2021 KKSD programa\2021 programa\III ktvr\"/>
    </mc:Choice>
  </mc:AlternateContent>
  <xr:revisionPtr revIDLastSave="0" documentId="13_ncr:1_{85329899-2D78-4D31-8F42-096E91EEECCD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registras" sheetId="24" r:id="rId1"/>
  </sheets>
  <definedNames>
    <definedName name="_xlnm.Print_Area" localSheetId="0">registras!$A$1:$G$112</definedName>
    <definedName name="_xlnm.Print_Titles" localSheetId="0">registras!$17:$19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4" l="1"/>
  <c r="G42" i="24"/>
  <c r="G54" i="24" l="1"/>
  <c r="G73" i="24"/>
  <c r="G43" i="24"/>
  <c r="G44" i="24"/>
  <c r="G50" i="24" l="1"/>
  <c r="G78" i="24"/>
  <c r="G98" i="24"/>
  <c r="G82" i="24" l="1"/>
  <c r="G86" i="24"/>
  <c r="G24" i="24"/>
  <c r="G58" i="24"/>
  <c r="G87" i="24" l="1"/>
  <c r="G99" i="24" s="1"/>
</calcChain>
</file>

<file path=xl/sharedStrings.xml><?xml version="1.0" encoding="utf-8"?>
<sst xmlns="http://schemas.openxmlformats.org/spreadsheetml/2006/main" count="252" uniqueCount="175">
  <si>
    <t>(Valstybės biudžeto lėšų panaudojimą pagrindžiančių dokumentų ketvirčio registro forma)</t>
  </si>
  <si>
    <t>(Programos vykdytojo kodas)</t>
  </si>
  <si>
    <t>(Programos vykdytojo pavadinimas)</t>
  </si>
  <si>
    <t>(Programos vykdytojo buveinė, telefonas, elektroninis paštas)</t>
  </si>
  <si>
    <t>Valstybės biudžeto lėšų naudojimo sutartis</t>
  </si>
  <si>
    <t>(sutarties data ir Nr.)</t>
  </si>
  <si>
    <t>(Programos pavadinimas)</t>
  </si>
  <si>
    <t>(data ir numeris)</t>
  </si>
  <si>
    <t>Eil. Nr.</t>
  </si>
  <si>
    <r>
      <t xml:space="preserve">Ataskaitinio laikotarpio </t>
    </r>
    <r>
      <rPr>
        <i/>
        <sz val="9"/>
        <rFont val="Times New Roman"/>
        <family val="1"/>
        <charset val="186"/>
      </rPr>
      <t>patirtų</t>
    </r>
    <r>
      <rPr>
        <sz val="9"/>
        <rFont val="Times New Roman"/>
        <family val="1"/>
        <charset val="186"/>
      </rPr>
      <t xml:space="preserve"> išlaidų dokumentų registras</t>
    </r>
  </si>
  <si>
    <t>Prekių ar paslaugų tiekėjas</t>
  </si>
  <si>
    <t>Dokumento data (metai-mėnuo-diena)</t>
  </si>
  <si>
    <r>
      <t xml:space="preserve">Dokumento pavadinimas ir Nr.
</t>
    </r>
    <r>
      <rPr>
        <i/>
        <sz val="8"/>
        <rFont val="Times New Roman"/>
        <family val="1"/>
        <charset val="186"/>
      </rPr>
      <t>(PVM sąskaita faktūra, žiniaraštis, avansinė apyskaita, nurašymo aktas ir t.t.)</t>
    </r>
  </si>
  <si>
    <r>
      <t>Detalus paslaugos, prekės ar kito ūkinio įvykio aprašymas</t>
    </r>
    <r>
      <rPr>
        <i/>
        <sz val="8"/>
        <rFont val="Times New Roman"/>
        <family val="1"/>
        <charset val="186"/>
      </rPr>
      <t xml:space="preserve"> (prekės ar paslaugos pavadinimas, mato vieneto pavadinimas, kiekis)</t>
    </r>
  </si>
  <si>
    <t>Dokumento (ar panaudotos dalies) suma (Eur)</t>
  </si>
  <si>
    <t xml:space="preserve">I. Programos įgyvendinimo išlaidos </t>
  </si>
  <si>
    <t>1. Programos tiesioginių vykdytojų darbo užmokestis ir su juo susiję vykdytojo mokesčiai</t>
  </si>
  <si>
    <t>Iš viso 1</t>
  </si>
  <si>
    <t xml:space="preserve">2. Dalyvavimo sporto renginiuose ir kompensuojamosios išlaidos </t>
  </si>
  <si>
    <t>Iš viso 2</t>
  </si>
  <si>
    <t>3. Programos tiesioginių vykdytojų komandiruočių išlaidos</t>
  </si>
  <si>
    <t>Iš viso 3</t>
  </si>
  <si>
    <t>4. Patalpų, skirtų Programos priemonėms tiesiogiai vykdyti, sporto bazių, sporto inventoriaus ir (ar) įrangos nuomos išlaidos </t>
  </si>
  <si>
    <t>Iš viso 4</t>
  </si>
  <si>
    <t>5. Prekių, sporto inventoriaus ir (ar) įrangos (kurių vieneto vertė iki 500 Eur su PVM) įsigijimas ir paslaugos</t>
  </si>
  <si>
    <t>Iš viso 5</t>
  </si>
  <si>
    <t>6. Išlaidos sporto informacijos sklaidai, programos vykdymui viešinti (ne daugiau 5 proc. programai skirtų valstybės biudžeto lėšų)</t>
  </si>
  <si>
    <t>Iš viso 6</t>
  </si>
  <si>
    <t>7. Narystės tarptautinėse organizacijose mokesčiai (iki 1 proc. valstybės biudžeto lėšų sumos)</t>
  </si>
  <si>
    <t>Iš viso 7</t>
  </si>
  <si>
    <t>8. Ilgalaikio materialiojo (virš 500 Eur su PVM) ir nematerialiojo (nepriklausomai nuo vertės dydžio) turto įsigijimas</t>
  </si>
  <si>
    <t>Iš viso 8</t>
  </si>
  <si>
    <t xml:space="preserve">Iš viso I </t>
  </si>
  <si>
    <t>II. Programos administravimo išlaidos (ne daugiau kaip 20 proc. programai skirtų valstybės biudžeto lėšų)</t>
  </si>
  <si>
    <t>Programos vykdymo koordinatoriaus darbo užmokesčiui, apskaitos, transporto ir patalpų nuomos, komunalinių paslaugų, daiktų eksploatavimo, ryšių paslaugų ir kitoms</t>
  </si>
  <si>
    <t>Iš viso II</t>
  </si>
  <si>
    <t>Iš viso ataskaitoje</t>
  </si>
  <si>
    <t xml:space="preserve">Patvirtiname, kad: </t>
  </si>
  <si>
    <t>1) programos vykdymui skirtos lėšos panaudotos vadovaujantis Sutarties sąlygomis pagal Sutarties priedą - detaliąją valstybės biudžeto lėšų naudojimo sąmatą , o programos vykdymo laikotarpiu patirtas išlaidas patvirtina šiame sąraše nurodyti dokumentai;</t>
  </si>
  <si>
    <t>2) visos šiame registre nurodytos išlaidos yra tiesiogiai susijusios su programa, proporcingos ir būtinos jos įgyvendinimui.</t>
  </si>
  <si>
    <t>(Vykdytojo atstovo pareigų pavadinimas  )</t>
  </si>
  <si>
    <t>(Vardas, pavardė, parašas)</t>
  </si>
  <si>
    <t>A.V.</t>
  </si>
  <si>
    <t>(antspaudas, jei Vykdytojas antspaudą privalo turėti)</t>
  </si>
  <si>
    <t>(Vykdytojo finansininko arba galinčio tvarkyti apskaitą  kito asmens pareigų pavadinimas)</t>
  </si>
  <si>
    <t>Programos priemonės pavadinimas</t>
  </si>
  <si>
    <t xml:space="preserve">Forma patvirtinta
Lietuvos Respublikos švietimo, mokslo ir sporto ministro
2021 m.   d. įsakymu Nr. V-
</t>
  </si>
  <si>
    <t>Lietuvoe taekwondo federacija</t>
  </si>
  <si>
    <t>Smolensko 10-34, 03122 Vilnius, taekwondolt@yahoo.com  tel: +37067021701</t>
  </si>
  <si>
    <t>2021 M. AUKŠTO MEISTRIŠKUMO SPORTO PROGRAMA</t>
  </si>
  <si>
    <t>UAB "BPC Travel"</t>
  </si>
  <si>
    <t>UAB G Sportas</t>
  </si>
  <si>
    <t>Lietuvos taekwondo federacija</t>
  </si>
  <si>
    <t>Darbo užmokesčio apskaitos žiniaraštis Nr. 1</t>
  </si>
  <si>
    <t>Edvardas Bauža</t>
  </si>
  <si>
    <t>UAB "Interneto vizija"</t>
  </si>
  <si>
    <t>2021-04-08 Nr. S-485</t>
  </si>
  <si>
    <t>Aurimas Masys</t>
  </si>
  <si>
    <t>Sąskaita faktūra Nr. LSV2/2021</t>
  </si>
  <si>
    <t>Livija Šipilienė Valienė</t>
  </si>
  <si>
    <t>Valstybės biudžeto lėšų panaudojimą pagrindžiančių dokumentų III ketvirčio registras</t>
  </si>
  <si>
    <t xml:space="preserve">  2021-10-03 Nr. 3</t>
  </si>
  <si>
    <t>Karate ir Taekvondo sporto klubas</t>
  </si>
  <si>
    <t>Sąskaita faktūra Nr. KMC Nr. 21-004</t>
  </si>
  <si>
    <t>Covid testai (2 žm.)</t>
  </si>
  <si>
    <t>Sąskaita faktūra AM1 Nr. 0012</t>
  </si>
  <si>
    <t>Sąskaita faktūra Nr. EB-01531</t>
  </si>
  <si>
    <t>Transportavimo paslaugos</t>
  </si>
  <si>
    <t>UAB "Embroidera"</t>
  </si>
  <si>
    <t>PVM sąskaita faktūra TK Nr. 10109</t>
  </si>
  <si>
    <t xml:space="preserve">Marškinėliai (80 vnt. X 7 EUR+PVM), tinklų paruošimas (1 vnt. X 10 EUR+PVM) </t>
  </si>
  <si>
    <t>MB Krivasalio sporto ir rekreacijos centras</t>
  </si>
  <si>
    <t>sąskaita faktūra KRI 15</t>
  </si>
  <si>
    <t>sąskaita faktūra KRI 14</t>
  </si>
  <si>
    <t>PVM sąskaita faktūra BPCVK Nr. 0132199</t>
  </si>
  <si>
    <t>PVM sąskaita faktūra BPCVK Nr. 0132173</t>
  </si>
  <si>
    <t>Bilietai Vilnius-Miunchenas-Vilnius (2 žm. x 315 EUR; 2 žm. x 323 EUR)</t>
  </si>
  <si>
    <t>PVM sąskaita faktūra IV Nr. 1728137</t>
  </si>
  <si>
    <t>Serverio nuoma</t>
  </si>
  <si>
    <t xml:space="preserve">UAB Baltic Print </t>
  </si>
  <si>
    <t>PVM sąskaita faktūra BLP Nr. 034825</t>
  </si>
  <si>
    <t>Sąskaita faktūra AM1 Nr. 0013</t>
  </si>
  <si>
    <t>OTCF S. A.</t>
  </si>
  <si>
    <t>FVS PRO forma Nr. 80/OSH/2021</t>
  </si>
  <si>
    <t>Sportinė apranga (1 vnt. X 104.49 EUR; 2 vnt. x 80.74 EUR; 3 vnt. X 66.49 EUR; 1 vnt. X 36.09 EUR)</t>
  </si>
  <si>
    <t>ADB Gjensidige</t>
  </si>
  <si>
    <t>sąskaita 2021-08-18</t>
  </si>
  <si>
    <t>Už draudimo liudijimus (7 vnt. )</t>
  </si>
  <si>
    <t>Invoice Nr. 0000150</t>
  </si>
  <si>
    <t>Taekwondo Competence Center Friedrichshafen</t>
  </si>
  <si>
    <t>Invoice 2021-08-10</t>
  </si>
  <si>
    <t>PVM sąskaita faktūra IV Nr. 1744957</t>
  </si>
  <si>
    <t>SSL sertifikatas</t>
  </si>
  <si>
    <t>Mokėjimo pranešimas Nr. 1601154</t>
  </si>
  <si>
    <t>Kelionės finansinių nuostolių draudimas</t>
  </si>
  <si>
    <t>Mokėjimo pranešimas Nr. 1601157</t>
  </si>
  <si>
    <t>Mokėjimo pranešimas Nr. 1601151</t>
  </si>
  <si>
    <t>GmbH Baur Hotel</t>
  </si>
  <si>
    <t>Rechnung D-25-49857-21</t>
  </si>
  <si>
    <t>Rechnung D-25-49932-22</t>
  </si>
  <si>
    <t xml:space="preserve">UAB Echo Stamp </t>
  </si>
  <si>
    <t>PVM sąskaita faktūra ECH Nr. 0227189</t>
  </si>
  <si>
    <t>UAB "Kesko Senukai Digital"</t>
  </si>
  <si>
    <t>PVM sąskaita faktūra Nr. KD0002169693</t>
  </si>
  <si>
    <t>UAB "Sveikatos darna"</t>
  </si>
  <si>
    <t>SARS-Co V-2 nustatymas</t>
  </si>
  <si>
    <t>PVM sąskaita faktūra Nr. GV211040590</t>
  </si>
  <si>
    <t>Eesti Taekwondo Foderatsioon</t>
  </si>
  <si>
    <t>Receipt G1\E1 Tallinn Open 2021</t>
  </si>
  <si>
    <t>PVM sąskaita faktūra ECH Nr. 0228022</t>
  </si>
  <si>
    <t>Kanceliarinės prekės (1 vnt. X 5.4 EUR; 1 vnt. X 2.50 EUR; 1 vnt. X 36.9 EUR)</t>
  </si>
  <si>
    <t>Natalija Kamarauskaitė</t>
  </si>
  <si>
    <t>LTW veiklos administravimo paslauga (3 mėn.)</t>
  </si>
  <si>
    <t>Sąskaita faktūra AM1 Nr. 0014</t>
  </si>
  <si>
    <t>UAB "Rezus.lt"</t>
  </si>
  <si>
    <t>Sąskaita faktūra REZT21 Nr. 0573</t>
  </si>
  <si>
    <t>SARS-Co V-2 (Koronoviruso) PGR\PCR</t>
  </si>
  <si>
    <t xml:space="preserve">Shoqata Top Gym Sport </t>
  </si>
  <si>
    <t>Invoice 2021-09-20</t>
  </si>
  <si>
    <t>PVM sąskaita faktūra BPCVK Nr. 0133016</t>
  </si>
  <si>
    <t xml:space="preserve">SIA Hansu Baltic </t>
  </si>
  <si>
    <t>Invoice 02/0921</t>
  </si>
  <si>
    <t xml:space="preserve">Apsaugos sitemos </t>
  </si>
  <si>
    <t>Sixt GmbH&amp; Co</t>
  </si>
  <si>
    <t>Invoice Nr. 9478815010/00/M/00/N</t>
  </si>
  <si>
    <t>Atlyginimas (liepa)</t>
  </si>
  <si>
    <t>Atlyginimas (rugpjūtis)</t>
  </si>
  <si>
    <t>Atlyginimas (rugsėjis)</t>
  </si>
  <si>
    <t>World Taekvondo Europe ETU Office</t>
  </si>
  <si>
    <t>Komandos starto mokestis</t>
  </si>
  <si>
    <t>Maistpinigių žiniaraštis Nr. 6</t>
  </si>
  <si>
    <t>Maistpinigių žiniaraštis Nr. 7</t>
  </si>
  <si>
    <t>Maistpinigių žiniaraštis Nr. 8</t>
  </si>
  <si>
    <t>Maistpinigių žiniaraštis Nr. 9</t>
  </si>
  <si>
    <t>Maistpinigiai (3 žm. x 4 d. x 25 EUR)</t>
  </si>
  <si>
    <t>Maistpinigių žiniaraštis Nr. 10</t>
  </si>
  <si>
    <t>Maisto papildai (10 vnt. X 23.023 EUR0</t>
  </si>
  <si>
    <t>Kanceliarinės prekės (10 vnt. x 21.726 EUR)</t>
  </si>
  <si>
    <t>Kasete samsung (1 vnt. X 20 EUR)</t>
  </si>
  <si>
    <t>Už paslaugas pagal sutartį (liepa-rugsėjis)</t>
  </si>
  <si>
    <t>Invoce 2021/07/30</t>
  </si>
  <si>
    <t>Sportinė veikla pagal kodą: 931000 (trenerio paslauga)</t>
  </si>
  <si>
    <t>PVM sąskaita faktūra BPCVK Nr. 0132335</t>
  </si>
  <si>
    <t>Apgyvendinimas, Vokietija (1 vnt. X 67.80 EUR)</t>
  </si>
  <si>
    <t>Apgyvendinimas, Vokietija (9 vnt. X 66.8 EUR)</t>
  </si>
  <si>
    <t>Apgyvendinimas (rugpjūčio-gruodžio mėn. x 410 EUR)</t>
  </si>
  <si>
    <t>Maistpinigiai, maitinimo išlaidos- Maitinimas (66 žm. X 42.5 EUR)</t>
  </si>
  <si>
    <t>Maistpinigiai, maitinimo išlaidos - Maitinimas (66 žm. X 42.5 EUR)</t>
  </si>
  <si>
    <t>1.1. MTS organizavimas</t>
  </si>
  <si>
    <t>1.5. Apgyvendinimo, maitinimo ir kelionės išlaidos</t>
  </si>
  <si>
    <t>Sportininkų pervežimai, Albanija  (9x 30 EUR; 17x15 EUR)</t>
  </si>
  <si>
    <t>Apgyvendinimas, Albanija (3x45 EUR; 3x55 EUR)</t>
  </si>
  <si>
    <t>Automobilio nuoma (sportininkų pervežimai iš oro uosto iki stoovyklos vietos ir atgal, vietiniai pervežimai)</t>
  </si>
  <si>
    <t>Covid testai (5 žm. x 40 EUR)</t>
  </si>
  <si>
    <t>Treniruočių procesas (rugpjūčio-gruodžio mėn. x 1390 EUR)</t>
  </si>
  <si>
    <t>1.3. Rengti taekwondo sporto suaugusių, jaunimo ir jaunių rinktinių sportininkus</t>
  </si>
  <si>
    <t>1.2. Atstotamųjų prieparatų sportininkams įsigijimas</t>
  </si>
  <si>
    <t xml:space="preserve">1.4. Sportininkų aprūpinimas ekipiruote ir apranga </t>
  </si>
  <si>
    <t>1.2. Testai, startų rezultatų analizės</t>
  </si>
  <si>
    <t>1.1.  Internetinio tinklapio ir FB paskyros administravimas</t>
  </si>
  <si>
    <t>Dienpinigiai, Estija (4 d. x 47 EUR)</t>
  </si>
  <si>
    <t>Maistpinigiai, Vokietija (1 žm. x 8 d. x 45 EUR; 1 žm. x 8 d. x 32,5 EUR; 1 žm. x 8 d. x 12,5 EUR; 1 žm. x 8 d. x 12,5 EUR; 1 žm. x  4 d. x 62 EUR; 2 žm. x 10 d. x 20 EUR)</t>
  </si>
  <si>
    <t>Dienpinigiai, Vokietija (4 d. x 62 EUR)</t>
  </si>
  <si>
    <t>Maistpinigiai, Estija (1 žm. x 6 d.x 20 Eur;  2 žm. x 5 d. x 15 EUR; 1 žm. x 5 d. x 30 EUR; 1 žm. x 4 d. x 47 EUR)</t>
  </si>
  <si>
    <t>Maistpinigiai, Lenkija (1 žm. x 3 d. x 30 EUR; 2 žm. x 3 d. x 25 EUR)</t>
  </si>
  <si>
    <t>Maistpinigiai, Vokietija (1 žm. x 6 d. x 30 EUR; 1 žm. x 14 d. x 18 EUR)</t>
  </si>
  <si>
    <t>Printerio kasetės (1 vnt. X 20.58 EUR; 1 vnt. X 17.49 EUR, ristatymas - 3.49 EUR)</t>
  </si>
  <si>
    <t>Sąskaita faktūra NK Nr. 016</t>
  </si>
  <si>
    <t>Sąskaita faktūra Nr. SVD-0002612</t>
  </si>
  <si>
    <t>Bilietas Talinas-Vilnius (3 žm. x 116 EUR; 2 žm. x 326 EUR; 2 žm. x 224 EUR)</t>
  </si>
  <si>
    <t>Apgyvendinimas Lenkijoje, Vokietijoje  (1 žm. x 2916 EUR)</t>
  </si>
  <si>
    <t>Apgyvendinimas, Talinas, Estija (10 žm. X 540 EUR)</t>
  </si>
  <si>
    <t>Lektuvo bilietai (1 x 435 EUR; 1 x 362 EUR; 1 x 236 EUR; 1 x 260 EUR; 2 x 435 EUR: 1 x 276 EUR)</t>
  </si>
  <si>
    <t>Generalinis sekretorius</t>
  </si>
  <si>
    <t>Žymantas Bražiūnas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</si>
</sst>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8"/>
      <name val="Arial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 inden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Border="1" applyAlignment="1" applyProtection="1">
      <protection locked="0"/>
    </xf>
    <xf numFmtId="4" fontId="5" fillId="7" borderId="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right" indent="1"/>
      <protection locked="0"/>
    </xf>
    <xf numFmtId="0" fontId="6" fillId="0" borderId="3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6" fillId="0" borderId="3" xfId="0" applyNumberFormat="1" applyFont="1" applyBorder="1" applyAlignment="1" applyProtection="1">
      <alignment horizontal="right" indent="1"/>
      <protection locked="0"/>
    </xf>
    <xf numFmtId="4" fontId="5" fillId="2" borderId="3" xfId="0" applyNumberFormat="1" applyFont="1" applyFill="1" applyBorder="1" applyAlignment="1" applyProtection="1">
      <alignment horizontal="right" indent="1"/>
      <protection locked="0"/>
    </xf>
    <xf numFmtId="4" fontId="7" fillId="3" borderId="3" xfId="0" applyNumberFormat="1" applyFont="1" applyFill="1" applyBorder="1" applyAlignment="1" applyProtection="1">
      <alignment horizontal="right" indent="1"/>
      <protection locked="0"/>
    </xf>
    <xf numFmtId="4" fontId="7" fillId="7" borderId="3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4" fontId="6" fillId="0" borderId="3" xfId="0" quotePrefix="1" applyNumberFormat="1" applyFont="1" applyBorder="1" applyAlignment="1" applyProtection="1">
      <alignment horizontal="right" inden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4" fontId="6" fillId="0" borderId="3" xfId="0" applyNumberFormat="1" applyFont="1" applyFill="1" applyBorder="1" applyAlignment="1" applyProtection="1">
      <alignment horizontal="right" indent="1"/>
      <protection locked="0"/>
    </xf>
    <xf numFmtId="0" fontId="6" fillId="4" borderId="3" xfId="0" applyFont="1" applyFill="1" applyBorder="1" applyAlignment="1" applyProtection="1">
      <alignment horizontal="left" wrapText="1"/>
    </xf>
    <xf numFmtId="0" fontId="3" fillId="4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right" wrapText="1"/>
      <protection locked="0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Alignment="1" applyProtection="1">
      <alignment horizontal="right" wrapText="1"/>
      <protection locked="0"/>
    </xf>
    <xf numFmtId="0" fontId="7" fillId="3" borderId="6" xfId="0" applyFont="1" applyFill="1" applyBorder="1" applyAlignment="1" applyProtection="1">
      <alignment horizontal="right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right" wrapText="1"/>
      <protection locked="0"/>
    </xf>
    <xf numFmtId="0" fontId="5" fillId="7" borderId="5" xfId="0" applyFont="1" applyFill="1" applyBorder="1" applyAlignment="1" applyProtection="1">
      <alignment horizontal="right" wrapText="1"/>
      <protection locked="0"/>
    </xf>
    <xf numFmtId="0" fontId="5" fillId="7" borderId="6" xfId="0" applyFont="1" applyFill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left" vertical="top" wrapText="1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16"/>
  <sheetViews>
    <sheetView tabSelected="1" topLeftCell="A94" workbookViewId="0">
      <selection activeCell="E109" sqref="E109"/>
    </sheetView>
  </sheetViews>
  <sheetFormatPr defaultColWidth="9.109375" defaultRowHeight="15.6" x14ac:dyDescent="0.3"/>
  <cols>
    <col min="1" max="1" width="5" style="6" customWidth="1"/>
    <col min="2" max="2" width="33.6640625" style="4" customWidth="1"/>
    <col min="3" max="3" width="13.109375" style="2" customWidth="1"/>
    <col min="4" max="4" width="21.5546875" style="3" customWidth="1"/>
    <col min="5" max="6" width="39.5546875" style="4" customWidth="1"/>
    <col min="7" max="7" width="13.6640625" style="4" customWidth="1"/>
    <col min="8" max="16384" width="9.109375" style="5"/>
  </cols>
  <sheetData>
    <row r="1" spans="1:7" ht="96.75" customHeight="1" x14ac:dyDescent="0.3">
      <c r="A1" s="1"/>
      <c r="B1" s="1"/>
      <c r="E1" s="82" t="s">
        <v>46</v>
      </c>
      <c r="F1" s="82"/>
      <c r="G1" s="82"/>
    </row>
    <row r="2" spans="1:7" ht="20.25" customHeight="1" x14ac:dyDescent="0.3">
      <c r="A2" s="81" t="s">
        <v>0</v>
      </c>
      <c r="B2" s="81"/>
      <c r="C2" s="81"/>
      <c r="D2" s="81"/>
      <c r="E2" s="81"/>
      <c r="F2" s="81"/>
      <c r="G2" s="81"/>
    </row>
    <row r="3" spans="1:7" x14ac:dyDescent="0.3">
      <c r="D3" s="1"/>
      <c r="G3" s="21"/>
    </row>
    <row r="4" spans="1:7" ht="15.75" customHeight="1" x14ac:dyDescent="0.25">
      <c r="A4" s="84">
        <v>191957972</v>
      </c>
      <c r="B4" s="84"/>
      <c r="C4" s="32"/>
      <c r="D4" s="85" t="s">
        <v>47</v>
      </c>
      <c r="E4" s="85"/>
      <c r="F4" s="85"/>
      <c r="G4" s="85"/>
    </row>
    <row r="5" spans="1:7" ht="15.75" customHeight="1" x14ac:dyDescent="0.25">
      <c r="A5" s="86" t="s">
        <v>1</v>
      </c>
      <c r="B5" s="86"/>
      <c r="C5" s="33"/>
      <c r="D5" s="87" t="s">
        <v>2</v>
      </c>
      <c r="E5" s="87"/>
      <c r="F5" s="87"/>
      <c r="G5" s="87"/>
    </row>
    <row r="6" spans="1:7" s="19" customFormat="1" ht="15" customHeight="1" x14ac:dyDescent="0.25">
      <c r="A6" s="88" t="s">
        <v>48</v>
      </c>
      <c r="B6" s="88"/>
      <c r="C6" s="88"/>
      <c r="D6" s="88"/>
      <c r="E6" s="88"/>
      <c r="F6" s="88"/>
      <c r="G6" s="88"/>
    </row>
    <row r="7" spans="1:7" ht="15.75" customHeight="1" x14ac:dyDescent="0.25">
      <c r="A7" s="89" t="s">
        <v>3</v>
      </c>
      <c r="B7" s="89"/>
      <c r="C7" s="89"/>
      <c r="D7" s="89"/>
      <c r="E7" s="89"/>
      <c r="F7" s="89"/>
      <c r="G7" s="89"/>
    </row>
    <row r="8" spans="1:7" s="19" customFormat="1" ht="15.75" customHeight="1" x14ac:dyDescent="0.25">
      <c r="A8" s="30" t="s">
        <v>4</v>
      </c>
      <c r="B8" s="25"/>
      <c r="C8" s="26"/>
      <c r="D8" s="51" t="s">
        <v>56</v>
      </c>
      <c r="G8" s="7"/>
    </row>
    <row r="9" spans="1:7" s="19" customFormat="1" ht="15.75" customHeight="1" x14ac:dyDescent="0.25">
      <c r="A9" s="20"/>
      <c r="B9" s="25"/>
      <c r="C9" s="26"/>
      <c r="D9" s="27" t="s">
        <v>5</v>
      </c>
    </row>
    <row r="10" spans="1:7" ht="15.75" customHeight="1" x14ac:dyDescent="0.25">
      <c r="A10" s="85" t="s">
        <v>49</v>
      </c>
      <c r="B10" s="85"/>
      <c r="C10" s="85"/>
      <c r="D10" s="85"/>
      <c r="E10" s="85"/>
      <c r="F10" s="85"/>
      <c r="G10" s="85"/>
    </row>
    <row r="11" spans="1:7" ht="16.8" x14ac:dyDescent="0.25">
      <c r="A11" s="90" t="s">
        <v>6</v>
      </c>
      <c r="B11" s="90"/>
      <c r="C11" s="90"/>
      <c r="D11" s="90"/>
      <c r="E11" s="90"/>
      <c r="F11" s="90"/>
      <c r="G11" s="90"/>
    </row>
    <row r="12" spans="1:7" ht="15.75" customHeight="1" x14ac:dyDescent="0.3">
      <c r="A12" s="91" t="s">
        <v>60</v>
      </c>
      <c r="B12" s="91"/>
      <c r="C12" s="91"/>
      <c r="D12" s="91"/>
      <c r="E12" s="91"/>
      <c r="F12" s="91"/>
      <c r="G12" s="91"/>
    </row>
    <row r="13" spans="1:7" s="8" customFormat="1" ht="12.75" customHeight="1" x14ac:dyDescent="0.2">
      <c r="A13" s="92"/>
      <c r="B13" s="92"/>
      <c r="C13" s="92"/>
      <c r="D13" s="92"/>
      <c r="E13" s="92"/>
      <c r="F13" s="92"/>
      <c r="G13" s="92"/>
    </row>
    <row r="14" spans="1:7" ht="15.75" customHeight="1" x14ac:dyDescent="0.25">
      <c r="A14" s="83" t="s">
        <v>61</v>
      </c>
      <c r="B14" s="83"/>
      <c r="C14" s="83"/>
      <c r="D14" s="83"/>
      <c r="E14" s="83"/>
      <c r="F14" s="83"/>
      <c r="G14" s="83"/>
    </row>
    <row r="15" spans="1:7" s="15" customFormat="1" ht="15" customHeight="1" x14ac:dyDescent="0.25">
      <c r="A15" s="78" t="s">
        <v>7</v>
      </c>
      <c r="B15" s="78"/>
      <c r="C15" s="78"/>
      <c r="D15" s="78"/>
      <c r="E15" s="78"/>
      <c r="F15" s="78"/>
      <c r="G15" s="78"/>
    </row>
    <row r="16" spans="1:7" s="15" customFormat="1" ht="12.75" customHeight="1" x14ac:dyDescent="0.25">
      <c r="A16" s="52"/>
      <c r="B16" s="52"/>
      <c r="C16" s="9"/>
      <c r="D16" s="9"/>
      <c r="E16" s="52"/>
      <c r="F16" s="55"/>
      <c r="G16" s="52"/>
    </row>
    <row r="17" spans="1:9" s="15" customFormat="1" ht="18.75" customHeight="1" x14ac:dyDescent="0.25">
      <c r="A17" s="79" t="s">
        <v>8</v>
      </c>
      <c r="B17" s="80" t="s">
        <v>9</v>
      </c>
      <c r="C17" s="80"/>
      <c r="D17" s="80"/>
      <c r="E17" s="80"/>
      <c r="F17" s="80"/>
      <c r="G17" s="80"/>
    </row>
    <row r="18" spans="1:9" ht="51.75" customHeight="1" x14ac:dyDescent="0.25">
      <c r="A18" s="79"/>
      <c r="B18" s="22" t="s">
        <v>10</v>
      </c>
      <c r="C18" s="29" t="s">
        <v>11</v>
      </c>
      <c r="D18" s="22" t="s">
        <v>12</v>
      </c>
      <c r="E18" s="22" t="s">
        <v>13</v>
      </c>
      <c r="F18" s="22" t="s">
        <v>45</v>
      </c>
      <c r="G18" s="22" t="s">
        <v>14</v>
      </c>
    </row>
    <row r="19" spans="1:9" ht="13.5" customHeight="1" x14ac:dyDescent="0.25">
      <c r="A19" s="53">
        <v>1</v>
      </c>
      <c r="B19" s="22">
        <v>2</v>
      </c>
      <c r="C19" s="23">
        <v>3</v>
      </c>
      <c r="D19" s="22">
        <v>4</v>
      </c>
      <c r="E19" s="23">
        <v>5</v>
      </c>
      <c r="F19" s="23">
        <v>6</v>
      </c>
      <c r="G19" s="22">
        <v>7</v>
      </c>
    </row>
    <row r="20" spans="1:9" ht="18.75" customHeight="1" x14ac:dyDescent="0.25">
      <c r="A20" s="74" t="s">
        <v>15</v>
      </c>
      <c r="B20" s="74"/>
      <c r="C20" s="74"/>
      <c r="D20" s="74"/>
      <c r="E20" s="74"/>
      <c r="F20" s="74"/>
      <c r="G20" s="74"/>
    </row>
    <row r="21" spans="1:9" ht="18.75" customHeight="1" x14ac:dyDescent="0.25">
      <c r="A21" s="61" t="s">
        <v>16</v>
      </c>
      <c r="B21" s="61"/>
      <c r="C21" s="61"/>
      <c r="D21" s="61"/>
      <c r="E21" s="61"/>
      <c r="F21" s="61"/>
      <c r="G21" s="61"/>
    </row>
    <row r="22" spans="1:9" ht="13.2" x14ac:dyDescent="0.25">
      <c r="A22" s="42">
        <v>1</v>
      </c>
      <c r="B22" s="43"/>
      <c r="C22" s="44"/>
      <c r="D22" s="45"/>
      <c r="E22" s="45"/>
      <c r="F22" s="45"/>
      <c r="G22" s="46"/>
    </row>
    <row r="23" spans="1:9" ht="13.2" x14ac:dyDescent="0.25">
      <c r="A23" s="42">
        <v>2</v>
      </c>
      <c r="B23" s="43"/>
      <c r="C23" s="44"/>
      <c r="D23" s="45"/>
      <c r="E23" s="45"/>
      <c r="F23" s="45"/>
      <c r="G23" s="46"/>
    </row>
    <row r="24" spans="1:9" ht="18.75" customHeight="1" x14ac:dyDescent="0.25">
      <c r="A24" s="62" t="s">
        <v>17</v>
      </c>
      <c r="B24" s="63"/>
      <c r="C24" s="63"/>
      <c r="D24" s="63"/>
      <c r="E24" s="63"/>
      <c r="F24" s="64"/>
      <c r="G24" s="47">
        <f ca="1">SUM(G22:OFFSET(G24,-1,0))</f>
        <v>0</v>
      </c>
      <c r="I24" s="28"/>
    </row>
    <row r="25" spans="1:9" ht="18.75" customHeight="1" x14ac:dyDescent="0.25">
      <c r="A25" s="61" t="s">
        <v>18</v>
      </c>
      <c r="B25" s="61"/>
      <c r="C25" s="61"/>
      <c r="D25" s="61"/>
      <c r="E25" s="61"/>
      <c r="F25" s="61"/>
      <c r="G25" s="61"/>
    </row>
    <row r="26" spans="1:9" ht="24" x14ac:dyDescent="0.25">
      <c r="A26" s="42">
        <v>1</v>
      </c>
      <c r="B26" s="43" t="s">
        <v>71</v>
      </c>
      <c r="C26" s="44">
        <v>44405</v>
      </c>
      <c r="D26" s="45" t="s">
        <v>73</v>
      </c>
      <c r="E26" s="45" t="s">
        <v>146</v>
      </c>
      <c r="F26" s="45" t="s">
        <v>148</v>
      </c>
      <c r="G26" s="46">
        <v>2805</v>
      </c>
    </row>
    <row r="27" spans="1:9" ht="24" x14ac:dyDescent="0.25">
      <c r="A27" s="42">
        <v>2</v>
      </c>
      <c r="B27" s="43" t="s">
        <v>71</v>
      </c>
      <c r="C27" s="44">
        <v>44405</v>
      </c>
      <c r="D27" s="45" t="s">
        <v>72</v>
      </c>
      <c r="E27" s="45" t="s">
        <v>147</v>
      </c>
      <c r="F27" s="45" t="s">
        <v>148</v>
      </c>
      <c r="G27" s="46">
        <v>2805</v>
      </c>
    </row>
    <row r="28" spans="1:9" ht="24" x14ac:dyDescent="0.25">
      <c r="A28" s="42">
        <v>3</v>
      </c>
      <c r="B28" s="43" t="s">
        <v>50</v>
      </c>
      <c r="C28" s="44">
        <v>44404</v>
      </c>
      <c r="D28" s="45" t="s">
        <v>74</v>
      </c>
      <c r="E28" s="45" t="s">
        <v>169</v>
      </c>
      <c r="F28" s="45" t="s">
        <v>149</v>
      </c>
      <c r="G28" s="46">
        <v>1448</v>
      </c>
    </row>
    <row r="29" spans="1:9" ht="24" x14ac:dyDescent="0.25">
      <c r="A29" s="42">
        <v>4</v>
      </c>
      <c r="B29" s="43" t="s">
        <v>50</v>
      </c>
      <c r="C29" s="44">
        <v>44404</v>
      </c>
      <c r="D29" s="45" t="s">
        <v>142</v>
      </c>
      <c r="E29" s="45" t="s">
        <v>170</v>
      </c>
      <c r="F29" s="45" t="s">
        <v>149</v>
      </c>
      <c r="G29" s="46">
        <v>2916</v>
      </c>
    </row>
    <row r="30" spans="1:9" ht="24" x14ac:dyDescent="0.25">
      <c r="A30" s="42">
        <v>5</v>
      </c>
      <c r="B30" s="43" t="s">
        <v>50</v>
      </c>
      <c r="C30" s="44">
        <v>44400</v>
      </c>
      <c r="D30" s="45" t="s">
        <v>75</v>
      </c>
      <c r="E30" s="45" t="s">
        <v>76</v>
      </c>
      <c r="F30" s="45" t="s">
        <v>149</v>
      </c>
      <c r="G30" s="46">
        <v>1276</v>
      </c>
    </row>
    <row r="31" spans="1:9" ht="13.2" x14ac:dyDescent="0.25">
      <c r="A31" s="42">
        <v>6</v>
      </c>
      <c r="B31" s="43" t="s">
        <v>85</v>
      </c>
      <c r="C31" s="44">
        <v>44426</v>
      </c>
      <c r="D31" s="45" t="s">
        <v>86</v>
      </c>
      <c r="E31" s="45" t="s">
        <v>87</v>
      </c>
      <c r="F31" s="45" t="s">
        <v>149</v>
      </c>
      <c r="G31" s="46">
        <v>101.18</v>
      </c>
    </row>
    <row r="32" spans="1:9" ht="13.2" x14ac:dyDescent="0.25">
      <c r="A32" s="42">
        <v>7</v>
      </c>
      <c r="B32" s="43" t="s">
        <v>107</v>
      </c>
      <c r="C32" s="44">
        <v>44427</v>
      </c>
      <c r="D32" s="45" t="s">
        <v>88</v>
      </c>
      <c r="E32" s="45" t="s">
        <v>171</v>
      </c>
      <c r="F32" s="45" t="s">
        <v>149</v>
      </c>
      <c r="G32" s="46">
        <v>5400</v>
      </c>
    </row>
    <row r="33" spans="1:7" ht="13.2" x14ac:dyDescent="0.25">
      <c r="A33" s="42">
        <v>8</v>
      </c>
      <c r="B33" s="43" t="s">
        <v>89</v>
      </c>
      <c r="C33" s="44">
        <v>44418</v>
      </c>
      <c r="D33" s="45" t="s">
        <v>90</v>
      </c>
      <c r="E33" s="58" t="s">
        <v>145</v>
      </c>
      <c r="F33" s="45" t="s">
        <v>149</v>
      </c>
      <c r="G33" s="46">
        <v>2050</v>
      </c>
    </row>
    <row r="34" spans="1:7" ht="24" x14ac:dyDescent="0.25">
      <c r="A34" s="42">
        <v>9</v>
      </c>
      <c r="B34" s="43" t="s">
        <v>85</v>
      </c>
      <c r="C34" s="44">
        <v>44414</v>
      </c>
      <c r="D34" s="45" t="s">
        <v>93</v>
      </c>
      <c r="E34" s="45" t="s">
        <v>94</v>
      </c>
      <c r="F34" s="45" t="s">
        <v>149</v>
      </c>
      <c r="G34" s="46">
        <v>11.58</v>
      </c>
    </row>
    <row r="35" spans="1:7" ht="24" x14ac:dyDescent="0.25">
      <c r="A35" s="42">
        <v>10</v>
      </c>
      <c r="B35" s="43" t="s">
        <v>85</v>
      </c>
      <c r="C35" s="44">
        <v>44414</v>
      </c>
      <c r="D35" s="45" t="s">
        <v>95</v>
      </c>
      <c r="E35" s="45" t="s">
        <v>94</v>
      </c>
      <c r="F35" s="45" t="s">
        <v>149</v>
      </c>
      <c r="G35" s="46">
        <v>62.5</v>
      </c>
    </row>
    <row r="36" spans="1:7" ht="24" x14ac:dyDescent="0.25">
      <c r="A36" s="42">
        <v>11</v>
      </c>
      <c r="B36" s="43" t="s">
        <v>85</v>
      </c>
      <c r="C36" s="44">
        <v>44414</v>
      </c>
      <c r="D36" s="45" t="s">
        <v>96</v>
      </c>
      <c r="E36" s="45" t="s">
        <v>94</v>
      </c>
      <c r="F36" s="45" t="s">
        <v>149</v>
      </c>
      <c r="G36" s="46">
        <v>41.68</v>
      </c>
    </row>
    <row r="37" spans="1:7" ht="13.2" x14ac:dyDescent="0.25">
      <c r="A37" s="42">
        <v>12</v>
      </c>
      <c r="B37" s="43" t="s">
        <v>97</v>
      </c>
      <c r="C37" s="44">
        <v>44417</v>
      </c>
      <c r="D37" s="45" t="s">
        <v>98</v>
      </c>
      <c r="E37" s="45" t="s">
        <v>143</v>
      </c>
      <c r="F37" s="45" t="s">
        <v>149</v>
      </c>
      <c r="G37" s="46">
        <v>67.8</v>
      </c>
    </row>
    <row r="38" spans="1:7" ht="13.2" x14ac:dyDescent="0.25">
      <c r="A38" s="42">
        <v>13</v>
      </c>
      <c r="B38" s="43" t="s">
        <v>97</v>
      </c>
      <c r="C38" s="44">
        <v>44420</v>
      </c>
      <c r="D38" s="45" t="s">
        <v>99</v>
      </c>
      <c r="E38" s="45" t="s">
        <v>144</v>
      </c>
      <c r="F38" s="45" t="s">
        <v>149</v>
      </c>
      <c r="G38" s="46">
        <v>668</v>
      </c>
    </row>
    <row r="39" spans="1:7" ht="24" x14ac:dyDescent="0.25">
      <c r="A39" s="42">
        <v>21</v>
      </c>
      <c r="B39" s="43" t="s">
        <v>117</v>
      </c>
      <c r="C39" s="44">
        <v>44459</v>
      </c>
      <c r="D39" s="45" t="s">
        <v>118</v>
      </c>
      <c r="E39" s="58" t="s">
        <v>150</v>
      </c>
      <c r="F39" s="45" t="s">
        <v>149</v>
      </c>
      <c r="G39" s="59">
        <v>135</v>
      </c>
    </row>
    <row r="40" spans="1:7" ht="13.2" x14ac:dyDescent="0.25">
      <c r="A40" s="42">
        <v>22</v>
      </c>
      <c r="B40" s="43" t="s">
        <v>117</v>
      </c>
      <c r="C40" s="44">
        <v>44459</v>
      </c>
      <c r="D40" s="45" t="s">
        <v>118</v>
      </c>
      <c r="E40" s="45" t="s">
        <v>151</v>
      </c>
      <c r="F40" s="45" t="s">
        <v>149</v>
      </c>
      <c r="G40" s="46">
        <v>300</v>
      </c>
    </row>
    <row r="41" spans="1:7" ht="24" x14ac:dyDescent="0.25">
      <c r="A41" s="42">
        <v>23</v>
      </c>
      <c r="B41" s="43" t="s">
        <v>50</v>
      </c>
      <c r="C41" s="44">
        <v>44454</v>
      </c>
      <c r="D41" s="45" t="s">
        <v>119</v>
      </c>
      <c r="E41" s="45" t="s">
        <v>172</v>
      </c>
      <c r="F41" s="45" t="s">
        <v>149</v>
      </c>
      <c r="G41" s="46">
        <f>2782-343</f>
        <v>2439</v>
      </c>
    </row>
    <row r="42" spans="1:7" ht="24" x14ac:dyDescent="0.25">
      <c r="A42" s="42">
        <v>25</v>
      </c>
      <c r="B42" s="43" t="s">
        <v>128</v>
      </c>
      <c r="C42" s="44">
        <v>44407</v>
      </c>
      <c r="D42" s="45" t="s">
        <v>140</v>
      </c>
      <c r="E42" s="45" t="s">
        <v>129</v>
      </c>
      <c r="F42" s="45" t="s">
        <v>155</v>
      </c>
      <c r="G42" s="46">
        <f>1625</f>
        <v>1625</v>
      </c>
    </row>
    <row r="43" spans="1:7" ht="37.799999999999997" customHeight="1" x14ac:dyDescent="0.25">
      <c r="A43" s="42">
        <v>26</v>
      </c>
      <c r="B43" s="43" t="s">
        <v>52</v>
      </c>
      <c r="C43" s="44">
        <v>44415</v>
      </c>
      <c r="D43" s="45" t="s">
        <v>130</v>
      </c>
      <c r="E43" s="45" t="s">
        <v>161</v>
      </c>
      <c r="F43" s="45" t="s">
        <v>149</v>
      </c>
      <c r="G43" s="46">
        <f>1716-248</f>
        <v>1468</v>
      </c>
    </row>
    <row r="44" spans="1:7" ht="24" x14ac:dyDescent="0.25">
      <c r="A44" s="42">
        <v>27</v>
      </c>
      <c r="B44" s="43" t="s">
        <v>52</v>
      </c>
      <c r="C44" s="44">
        <v>44428</v>
      </c>
      <c r="D44" s="45" t="s">
        <v>131</v>
      </c>
      <c r="E44" s="58" t="s">
        <v>163</v>
      </c>
      <c r="F44" s="45" t="s">
        <v>149</v>
      </c>
      <c r="G44" s="59">
        <f>796-188</f>
        <v>608</v>
      </c>
    </row>
    <row r="45" spans="1:7" ht="24" x14ac:dyDescent="0.25">
      <c r="A45" s="42">
        <v>28</v>
      </c>
      <c r="B45" s="43" t="s">
        <v>52</v>
      </c>
      <c r="C45" s="44">
        <v>44456</v>
      </c>
      <c r="D45" s="45" t="s">
        <v>132</v>
      </c>
      <c r="E45" s="58" t="s">
        <v>164</v>
      </c>
      <c r="F45" s="45" t="s">
        <v>149</v>
      </c>
      <c r="G45" s="59">
        <v>240</v>
      </c>
    </row>
    <row r="46" spans="1:7" ht="24" x14ac:dyDescent="0.25">
      <c r="A46" s="42">
        <v>29</v>
      </c>
      <c r="B46" s="43" t="s">
        <v>52</v>
      </c>
      <c r="C46" s="44">
        <v>44456</v>
      </c>
      <c r="D46" s="45" t="s">
        <v>133</v>
      </c>
      <c r="E46" s="58" t="s">
        <v>165</v>
      </c>
      <c r="F46" s="45" t="s">
        <v>149</v>
      </c>
      <c r="G46" s="59">
        <v>432</v>
      </c>
    </row>
    <row r="47" spans="1:7" ht="24" x14ac:dyDescent="0.25">
      <c r="A47" s="42">
        <v>30</v>
      </c>
      <c r="B47" s="43" t="s">
        <v>123</v>
      </c>
      <c r="C47" s="44">
        <v>44439</v>
      </c>
      <c r="D47" s="45" t="s">
        <v>124</v>
      </c>
      <c r="E47" s="58" t="s">
        <v>152</v>
      </c>
      <c r="F47" s="45" t="s">
        <v>149</v>
      </c>
      <c r="G47" s="46">
        <v>880.28</v>
      </c>
    </row>
    <row r="48" spans="1:7" ht="13.2" x14ac:dyDescent="0.25">
      <c r="A48" s="42">
        <v>31</v>
      </c>
      <c r="B48" s="43" t="s">
        <v>52</v>
      </c>
      <c r="C48" s="44">
        <v>44469</v>
      </c>
      <c r="D48" s="45" t="s">
        <v>135</v>
      </c>
      <c r="E48" s="45" t="s">
        <v>134</v>
      </c>
      <c r="F48" s="45" t="s">
        <v>149</v>
      </c>
      <c r="G48" s="46">
        <v>300</v>
      </c>
    </row>
    <row r="49" spans="1:9" ht="13.2" x14ac:dyDescent="0.25">
      <c r="A49" s="42">
        <v>32</v>
      </c>
      <c r="B49" s="43" t="s">
        <v>54</v>
      </c>
      <c r="C49" s="44">
        <v>44396</v>
      </c>
      <c r="D49" s="45" t="s">
        <v>66</v>
      </c>
      <c r="E49" s="45" t="s">
        <v>67</v>
      </c>
      <c r="F49" s="45" t="s">
        <v>149</v>
      </c>
      <c r="G49" s="46">
        <v>220</v>
      </c>
      <c r="I49" s="56"/>
    </row>
    <row r="50" spans="1:9" ht="18.75" customHeight="1" x14ac:dyDescent="0.25">
      <c r="A50" s="62" t="s">
        <v>19</v>
      </c>
      <c r="B50" s="63"/>
      <c r="C50" s="63"/>
      <c r="D50" s="63"/>
      <c r="E50" s="63"/>
      <c r="F50" s="64"/>
      <c r="G50" s="47">
        <f>SUM(G26:G49)</f>
        <v>28300.02</v>
      </c>
      <c r="H50" s="56"/>
    </row>
    <row r="51" spans="1:9" ht="18.75" customHeight="1" x14ac:dyDescent="0.25">
      <c r="A51" s="60" t="s">
        <v>20</v>
      </c>
      <c r="B51" s="60"/>
      <c r="C51" s="60"/>
      <c r="D51" s="60"/>
      <c r="E51" s="60"/>
      <c r="F51" s="60"/>
      <c r="G51" s="60"/>
    </row>
    <row r="52" spans="1:9" ht="13.2" x14ac:dyDescent="0.25">
      <c r="A52" s="42">
        <v>1</v>
      </c>
      <c r="B52" s="43" t="s">
        <v>52</v>
      </c>
      <c r="C52" s="44">
        <v>44415</v>
      </c>
      <c r="D52" s="45" t="s">
        <v>130</v>
      </c>
      <c r="E52" s="45" t="s">
        <v>162</v>
      </c>
      <c r="F52" s="45" t="s">
        <v>149</v>
      </c>
      <c r="G52" s="46">
        <v>248</v>
      </c>
    </row>
    <row r="53" spans="1:9" ht="13.2" x14ac:dyDescent="0.25">
      <c r="A53" s="42">
        <v>2</v>
      </c>
      <c r="B53" s="43" t="s">
        <v>52</v>
      </c>
      <c r="C53" s="44">
        <v>44428</v>
      </c>
      <c r="D53" s="45" t="s">
        <v>131</v>
      </c>
      <c r="E53" s="45" t="s">
        <v>160</v>
      </c>
      <c r="F53" s="45" t="s">
        <v>149</v>
      </c>
      <c r="G53" s="46">
        <v>188</v>
      </c>
    </row>
    <row r="54" spans="1:9" ht="13.2" x14ac:dyDescent="0.25">
      <c r="A54" s="62" t="s">
        <v>21</v>
      </c>
      <c r="B54" s="63"/>
      <c r="C54" s="63"/>
      <c r="D54" s="63"/>
      <c r="E54" s="63"/>
      <c r="F54" s="64"/>
      <c r="G54" s="47">
        <f>SUM(G52:G53)</f>
        <v>436</v>
      </c>
    </row>
    <row r="55" spans="1:9" ht="18.75" customHeight="1" x14ac:dyDescent="0.25">
      <c r="A55" s="60" t="s">
        <v>22</v>
      </c>
      <c r="B55" s="60"/>
      <c r="C55" s="60"/>
      <c r="D55" s="60"/>
      <c r="E55" s="60"/>
      <c r="F55" s="60"/>
      <c r="G55" s="60"/>
    </row>
    <row r="56" spans="1:9" ht="18.75" customHeight="1" x14ac:dyDescent="0.25">
      <c r="A56" s="42">
        <v>1</v>
      </c>
      <c r="B56" s="43"/>
      <c r="C56" s="44"/>
      <c r="D56" s="45"/>
      <c r="E56" s="45"/>
      <c r="F56" s="45"/>
      <c r="G56" s="46"/>
    </row>
    <row r="57" spans="1:9" ht="13.2" x14ac:dyDescent="0.25">
      <c r="A57" s="42"/>
      <c r="B57" s="43"/>
      <c r="C57" s="44"/>
      <c r="D57" s="45"/>
      <c r="E57" s="45"/>
      <c r="F57" s="45"/>
      <c r="G57" s="46"/>
    </row>
    <row r="58" spans="1:9" ht="13.2" x14ac:dyDescent="0.25">
      <c r="A58" s="62" t="s">
        <v>23</v>
      </c>
      <c r="B58" s="63"/>
      <c r="C58" s="63"/>
      <c r="D58" s="63"/>
      <c r="E58" s="63"/>
      <c r="F58" s="64"/>
      <c r="G58" s="47">
        <f ca="1">SUM(G56:OFFSET(G58,-1,0))</f>
        <v>0</v>
      </c>
    </row>
    <row r="59" spans="1:9" ht="18.75" customHeight="1" x14ac:dyDescent="0.25">
      <c r="A59" s="60" t="s">
        <v>24</v>
      </c>
      <c r="B59" s="60"/>
      <c r="C59" s="60"/>
      <c r="D59" s="60"/>
      <c r="E59" s="60"/>
      <c r="F59" s="60"/>
      <c r="G59" s="60"/>
    </row>
    <row r="60" spans="1:9" ht="24.6" customHeight="1" x14ac:dyDescent="0.25">
      <c r="A60" s="42">
        <v>1</v>
      </c>
      <c r="B60" s="43" t="s">
        <v>62</v>
      </c>
      <c r="C60" s="44">
        <v>44375</v>
      </c>
      <c r="D60" s="45" t="s">
        <v>63</v>
      </c>
      <c r="E60" s="45" t="s">
        <v>64</v>
      </c>
      <c r="F60" s="45" t="s">
        <v>158</v>
      </c>
      <c r="G60" s="46">
        <v>100</v>
      </c>
    </row>
    <row r="61" spans="1:9" ht="24" x14ac:dyDescent="0.25">
      <c r="A61" s="42">
        <v>2</v>
      </c>
      <c r="B61" s="43" t="s">
        <v>57</v>
      </c>
      <c r="C61" s="44">
        <v>44405</v>
      </c>
      <c r="D61" s="45" t="s">
        <v>65</v>
      </c>
      <c r="E61" s="58" t="s">
        <v>141</v>
      </c>
      <c r="F61" s="45" t="s">
        <v>155</v>
      </c>
      <c r="G61" s="46">
        <v>320</v>
      </c>
    </row>
    <row r="62" spans="1:9" ht="24" x14ac:dyDescent="0.25">
      <c r="A62" s="42">
        <v>3</v>
      </c>
      <c r="B62" s="43" t="s">
        <v>68</v>
      </c>
      <c r="C62" s="44">
        <v>44386</v>
      </c>
      <c r="D62" s="45" t="s">
        <v>69</v>
      </c>
      <c r="E62" s="45" t="s">
        <v>70</v>
      </c>
      <c r="F62" s="45" t="s">
        <v>157</v>
      </c>
      <c r="G62" s="46">
        <v>689.7</v>
      </c>
    </row>
    <row r="63" spans="1:9" ht="24" x14ac:dyDescent="0.25">
      <c r="A63" s="42">
        <v>4</v>
      </c>
      <c r="B63" s="43" t="s">
        <v>57</v>
      </c>
      <c r="C63" s="44">
        <v>44436</v>
      </c>
      <c r="D63" s="45" t="s">
        <v>81</v>
      </c>
      <c r="E63" s="45" t="s">
        <v>141</v>
      </c>
      <c r="F63" s="45" t="s">
        <v>155</v>
      </c>
      <c r="G63" s="46">
        <v>320</v>
      </c>
    </row>
    <row r="64" spans="1:9" ht="24" x14ac:dyDescent="0.25">
      <c r="A64" s="42">
        <v>5</v>
      </c>
      <c r="B64" s="43" t="s">
        <v>82</v>
      </c>
      <c r="C64" s="44">
        <v>44410</v>
      </c>
      <c r="D64" s="45" t="s">
        <v>83</v>
      </c>
      <c r="E64" s="45" t="s">
        <v>84</v>
      </c>
      <c r="F64" s="45" t="s">
        <v>157</v>
      </c>
      <c r="G64" s="46">
        <v>501.53</v>
      </c>
    </row>
    <row r="65" spans="1:7" ht="24" x14ac:dyDescent="0.25">
      <c r="A65" s="42">
        <v>6</v>
      </c>
      <c r="B65" s="43" t="s">
        <v>89</v>
      </c>
      <c r="C65" s="44">
        <v>44418</v>
      </c>
      <c r="D65" s="45" t="s">
        <v>90</v>
      </c>
      <c r="E65" s="58" t="s">
        <v>154</v>
      </c>
      <c r="F65" s="45" t="s">
        <v>155</v>
      </c>
      <c r="G65" s="46">
        <v>6950</v>
      </c>
    </row>
    <row r="66" spans="1:7" ht="24" x14ac:dyDescent="0.25">
      <c r="A66" s="42">
        <v>7</v>
      </c>
      <c r="B66" s="43" t="s">
        <v>107</v>
      </c>
      <c r="C66" s="44">
        <v>44435</v>
      </c>
      <c r="D66" s="45" t="s">
        <v>108</v>
      </c>
      <c r="E66" s="58" t="s">
        <v>153</v>
      </c>
      <c r="F66" s="45" t="s">
        <v>158</v>
      </c>
      <c r="G66" s="59">
        <v>200</v>
      </c>
    </row>
    <row r="67" spans="1:7" ht="24" x14ac:dyDescent="0.25">
      <c r="A67" s="42">
        <v>8</v>
      </c>
      <c r="B67" s="43" t="s">
        <v>104</v>
      </c>
      <c r="C67" s="44">
        <v>44417</v>
      </c>
      <c r="D67" s="45" t="s">
        <v>168</v>
      </c>
      <c r="E67" s="45" t="s">
        <v>105</v>
      </c>
      <c r="F67" s="45" t="s">
        <v>158</v>
      </c>
      <c r="G67" s="46">
        <v>140</v>
      </c>
    </row>
    <row r="68" spans="1:7" ht="24" x14ac:dyDescent="0.25">
      <c r="A68" s="42">
        <v>9</v>
      </c>
      <c r="B68" s="43" t="s">
        <v>51</v>
      </c>
      <c r="C68" s="44">
        <v>44411</v>
      </c>
      <c r="D68" s="45" t="s">
        <v>106</v>
      </c>
      <c r="E68" s="45" t="s">
        <v>136</v>
      </c>
      <c r="F68" s="45" t="s">
        <v>156</v>
      </c>
      <c r="G68" s="57">
        <v>230.23</v>
      </c>
    </row>
    <row r="69" spans="1:7" ht="24" x14ac:dyDescent="0.25">
      <c r="A69" s="42">
        <v>10</v>
      </c>
      <c r="B69" s="43" t="s">
        <v>111</v>
      </c>
      <c r="C69" s="44">
        <v>44440</v>
      </c>
      <c r="D69" s="45" t="s">
        <v>167</v>
      </c>
      <c r="E69" s="45" t="s">
        <v>112</v>
      </c>
      <c r="F69" s="45" t="s">
        <v>155</v>
      </c>
      <c r="G69" s="57">
        <v>500</v>
      </c>
    </row>
    <row r="70" spans="1:7" ht="24" x14ac:dyDescent="0.25">
      <c r="A70" s="42">
        <v>11</v>
      </c>
      <c r="B70" s="43" t="s">
        <v>57</v>
      </c>
      <c r="C70" s="44">
        <v>44469</v>
      </c>
      <c r="D70" s="45" t="s">
        <v>113</v>
      </c>
      <c r="E70" s="45" t="s">
        <v>141</v>
      </c>
      <c r="F70" s="45" t="s">
        <v>155</v>
      </c>
      <c r="G70" s="46">
        <v>320</v>
      </c>
    </row>
    <row r="71" spans="1:7" ht="24" x14ac:dyDescent="0.25">
      <c r="A71" s="42">
        <v>12</v>
      </c>
      <c r="B71" s="43" t="s">
        <v>114</v>
      </c>
      <c r="C71" s="44">
        <v>44407</v>
      </c>
      <c r="D71" s="45" t="s">
        <v>115</v>
      </c>
      <c r="E71" s="45" t="s">
        <v>116</v>
      </c>
      <c r="F71" s="45" t="s">
        <v>158</v>
      </c>
      <c r="G71" s="46">
        <v>375</v>
      </c>
    </row>
    <row r="72" spans="1:7" ht="13.2" x14ac:dyDescent="0.25">
      <c r="A72" s="42"/>
      <c r="B72" s="43"/>
      <c r="C72" s="44"/>
      <c r="D72" s="45"/>
      <c r="E72" s="45"/>
      <c r="F72" s="45"/>
      <c r="G72" s="46"/>
    </row>
    <row r="73" spans="1:7" ht="18.75" customHeight="1" x14ac:dyDescent="0.25">
      <c r="A73" s="62" t="s">
        <v>25</v>
      </c>
      <c r="B73" s="63"/>
      <c r="C73" s="63"/>
      <c r="D73" s="63"/>
      <c r="E73" s="63"/>
      <c r="F73" s="64"/>
      <c r="G73" s="47">
        <f>SUM(G60:G72)</f>
        <v>10646.46</v>
      </c>
    </row>
    <row r="74" spans="1:7" ht="18.75" customHeight="1" x14ac:dyDescent="0.25">
      <c r="A74" s="60" t="s">
        <v>26</v>
      </c>
      <c r="B74" s="60"/>
      <c r="C74" s="60"/>
      <c r="D74" s="60"/>
      <c r="E74" s="60"/>
      <c r="F74" s="60"/>
      <c r="G74" s="60"/>
    </row>
    <row r="75" spans="1:7" ht="24" x14ac:dyDescent="0.25">
      <c r="A75" s="42">
        <v>1</v>
      </c>
      <c r="B75" s="43" t="s">
        <v>55</v>
      </c>
      <c r="C75" s="44">
        <v>44382</v>
      </c>
      <c r="D75" s="45" t="s">
        <v>77</v>
      </c>
      <c r="E75" s="45" t="s">
        <v>78</v>
      </c>
      <c r="F75" s="45" t="s">
        <v>159</v>
      </c>
      <c r="G75" s="46">
        <v>28.97</v>
      </c>
    </row>
    <row r="76" spans="1:7" ht="24" x14ac:dyDescent="0.25">
      <c r="A76" s="42">
        <v>2</v>
      </c>
      <c r="B76" s="43" t="s">
        <v>55</v>
      </c>
      <c r="C76" s="44">
        <v>44418</v>
      </c>
      <c r="D76" s="45" t="s">
        <v>91</v>
      </c>
      <c r="E76" s="45" t="s">
        <v>92</v>
      </c>
      <c r="F76" s="45" t="s">
        <v>159</v>
      </c>
      <c r="G76" s="46">
        <v>16.13</v>
      </c>
    </row>
    <row r="77" spans="1:7" ht="13.2" x14ac:dyDescent="0.25">
      <c r="A77" s="42">
        <v>3</v>
      </c>
      <c r="B77" s="43"/>
      <c r="C77" s="44"/>
      <c r="D77" s="45"/>
      <c r="E77" s="45"/>
      <c r="F77" s="45"/>
      <c r="G77" s="46"/>
    </row>
    <row r="78" spans="1:7" ht="18.75" customHeight="1" x14ac:dyDescent="0.25">
      <c r="A78" s="62" t="s">
        <v>27</v>
      </c>
      <c r="B78" s="63"/>
      <c r="C78" s="63"/>
      <c r="D78" s="63"/>
      <c r="E78" s="63"/>
      <c r="F78" s="64"/>
      <c r="G78" s="47">
        <f>SUM(G75:G77)</f>
        <v>45.099999999999994</v>
      </c>
    </row>
    <row r="79" spans="1:7" ht="18.75" customHeight="1" x14ac:dyDescent="0.25">
      <c r="A79" s="60" t="s">
        <v>28</v>
      </c>
      <c r="B79" s="60"/>
      <c r="C79" s="60"/>
      <c r="D79" s="60"/>
      <c r="E79" s="60"/>
      <c r="F79" s="60"/>
      <c r="G79" s="60"/>
    </row>
    <row r="80" spans="1:7" ht="13.2" x14ac:dyDescent="0.25">
      <c r="A80" s="42">
        <v>1</v>
      </c>
      <c r="B80" s="43"/>
      <c r="C80" s="44"/>
      <c r="D80" s="45"/>
      <c r="E80" s="45"/>
      <c r="F80" s="45"/>
      <c r="G80" s="46"/>
    </row>
    <row r="81" spans="1:8" ht="13.2" x14ac:dyDescent="0.25">
      <c r="A81" s="42">
        <v>2</v>
      </c>
      <c r="B81" s="43"/>
      <c r="C81" s="44"/>
      <c r="D81" s="45"/>
      <c r="E81" s="45"/>
      <c r="F81" s="45"/>
      <c r="G81" s="46"/>
    </row>
    <row r="82" spans="1:8" ht="18.75" customHeight="1" x14ac:dyDescent="0.25">
      <c r="A82" s="62" t="s">
        <v>29</v>
      </c>
      <c r="B82" s="63"/>
      <c r="C82" s="63"/>
      <c r="D82" s="63"/>
      <c r="E82" s="63"/>
      <c r="F82" s="64"/>
      <c r="G82" s="47">
        <f ca="1">SUM(G80:OFFSET(G82,-1,0))</f>
        <v>0</v>
      </c>
    </row>
    <row r="83" spans="1:8" ht="22.5" customHeight="1" x14ac:dyDescent="0.25">
      <c r="A83" s="60" t="s">
        <v>30</v>
      </c>
      <c r="B83" s="60"/>
      <c r="C83" s="60"/>
      <c r="D83" s="60"/>
      <c r="E83" s="60"/>
      <c r="F83" s="60"/>
      <c r="G83" s="60"/>
    </row>
    <row r="84" spans="1:8" ht="13.2" x14ac:dyDescent="0.25">
      <c r="A84" s="42">
        <v>1</v>
      </c>
      <c r="B84" s="43" t="s">
        <v>120</v>
      </c>
      <c r="C84" s="44">
        <v>44441</v>
      </c>
      <c r="D84" s="45" t="s">
        <v>121</v>
      </c>
      <c r="E84" s="45" t="s">
        <v>122</v>
      </c>
      <c r="F84" s="45" t="s">
        <v>157</v>
      </c>
      <c r="G84" s="46">
        <v>1200</v>
      </c>
    </row>
    <row r="85" spans="1:8" s="18" customFormat="1" ht="18" customHeight="1" x14ac:dyDescent="0.25">
      <c r="A85" s="42">
        <v>2</v>
      </c>
      <c r="B85" s="43"/>
      <c r="C85" s="44"/>
      <c r="D85" s="45"/>
      <c r="E85" s="45"/>
      <c r="F85" s="45"/>
      <c r="G85" s="46"/>
    </row>
    <row r="86" spans="1:8" ht="12.75" customHeight="1" x14ac:dyDescent="0.25">
      <c r="A86" s="62" t="s">
        <v>31</v>
      </c>
      <c r="B86" s="63"/>
      <c r="C86" s="63"/>
      <c r="D86" s="63"/>
      <c r="E86" s="63"/>
      <c r="F86" s="64"/>
      <c r="G86" s="47">
        <f ca="1">SUM(G84:OFFSET(G86,-1,0))</f>
        <v>1200</v>
      </c>
    </row>
    <row r="87" spans="1:8" ht="12.75" customHeight="1" x14ac:dyDescent="0.25">
      <c r="A87" s="70" t="s">
        <v>32</v>
      </c>
      <c r="B87" s="71"/>
      <c r="C87" s="71"/>
      <c r="D87" s="71"/>
      <c r="E87" s="71"/>
      <c r="F87" s="72"/>
      <c r="G87" s="48">
        <f ca="1">SUM(G24,G50,G54,G58,G73,G86,G82,G78)</f>
        <v>40627.579999999994</v>
      </c>
    </row>
    <row r="88" spans="1:8" ht="22.5" customHeight="1" x14ac:dyDescent="0.25">
      <c r="A88" s="74" t="s">
        <v>33</v>
      </c>
      <c r="B88" s="74"/>
      <c r="C88" s="74"/>
      <c r="D88" s="74"/>
      <c r="E88" s="74"/>
      <c r="F88" s="74"/>
      <c r="G88" s="74"/>
    </row>
    <row r="89" spans="1:8" ht="13.2" x14ac:dyDescent="0.25">
      <c r="A89" s="60" t="s">
        <v>34</v>
      </c>
      <c r="B89" s="60"/>
      <c r="C89" s="60"/>
      <c r="D89" s="60"/>
      <c r="E89" s="60"/>
      <c r="F89" s="60"/>
      <c r="G89" s="60"/>
    </row>
    <row r="90" spans="1:8" ht="24.75" customHeight="1" x14ac:dyDescent="0.25">
      <c r="A90" s="42">
        <v>1</v>
      </c>
      <c r="B90" s="43" t="s">
        <v>52</v>
      </c>
      <c r="C90" s="44">
        <v>44407</v>
      </c>
      <c r="D90" s="45" t="s">
        <v>53</v>
      </c>
      <c r="E90" s="45" t="s">
        <v>125</v>
      </c>
      <c r="F90" s="45" t="s">
        <v>155</v>
      </c>
      <c r="G90" s="46">
        <v>1100.75</v>
      </c>
      <c r="H90" s="50"/>
    </row>
    <row r="91" spans="1:8" ht="24.75" customHeight="1" x14ac:dyDescent="0.25">
      <c r="A91" s="42">
        <v>2</v>
      </c>
      <c r="B91" s="43" t="s">
        <v>52</v>
      </c>
      <c r="C91" s="44">
        <v>44438</v>
      </c>
      <c r="D91" s="45" t="s">
        <v>53</v>
      </c>
      <c r="E91" s="45" t="s">
        <v>126</v>
      </c>
      <c r="F91" s="45" t="s">
        <v>155</v>
      </c>
      <c r="G91" s="46">
        <v>1100.75</v>
      </c>
      <c r="H91" s="50"/>
    </row>
    <row r="92" spans="1:8" ht="24.75" customHeight="1" x14ac:dyDescent="0.25">
      <c r="A92" s="42">
        <v>3</v>
      </c>
      <c r="B92" s="43" t="s">
        <v>52</v>
      </c>
      <c r="C92" s="44">
        <v>44469</v>
      </c>
      <c r="D92" s="45" t="s">
        <v>53</v>
      </c>
      <c r="E92" s="45" t="s">
        <v>127</v>
      </c>
      <c r="F92" s="45" t="s">
        <v>155</v>
      </c>
      <c r="G92" s="46">
        <v>1100.75</v>
      </c>
      <c r="H92" s="50"/>
    </row>
    <row r="93" spans="1:8" ht="24.75" customHeight="1" x14ac:dyDescent="0.25">
      <c r="A93" s="42">
        <v>4</v>
      </c>
      <c r="B93" s="43" t="s">
        <v>100</v>
      </c>
      <c r="C93" s="44">
        <v>44414</v>
      </c>
      <c r="D93" s="45" t="s">
        <v>101</v>
      </c>
      <c r="E93" s="45" t="s">
        <v>137</v>
      </c>
      <c r="F93" s="45" t="s">
        <v>155</v>
      </c>
      <c r="G93" s="46">
        <v>217.26</v>
      </c>
      <c r="H93" s="50"/>
    </row>
    <row r="94" spans="1:8" ht="24.75" customHeight="1" x14ac:dyDescent="0.25">
      <c r="A94" s="42">
        <v>5</v>
      </c>
      <c r="B94" s="43" t="s">
        <v>100</v>
      </c>
      <c r="C94" s="44">
        <v>44440</v>
      </c>
      <c r="D94" s="45" t="s">
        <v>109</v>
      </c>
      <c r="E94" s="45" t="s">
        <v>110</v>
      </c>
      <c r="F94" s="45" t="s">
        <v>155</v>
      </c>
      <c r="G94" s="46">
        <v>44.8</v>
      </c>
      <c r="H94" s="50"/>
    </row>
    <row r="95" spans="1:8" ht="24.75" customHeight="1" x14ac:dyDescent="0.25">
      <c r="A95" s="42">
        <v>6</v>
      </c>
      <c r="B95" s="43" t="s">
        <v>102</v>
      </c>
      <c r="C95" s="44">
        <v>44420</v>
      </c>
      <c r="D95" s="45" t="s">
        <v>103</v>
      </c>
      <c r="E95" s="45" t="s">
        <v>166</v>
      </c>
      <c r="F95" s="45" t="s">
        <v>155</v>
      </c>
      <c r="G95" s="46">
        <v>41.56</v>
      </c>
      <c r="H95" s="50"/>
    </row>
    <row r="96" spans="1:8" ht="24.75" customHeight="1" x14ac:dyDescent="0.25">
      <c r="A96" s="42">
        <v>7</v>
      </c>
      <c r="B96" s="43" t="s">
        <v>79</v>
      </c>
      <c r="C96" s="44">
        <v>44382</v>
      </c>
      <c r="D96" s="45" t="s">
        <v>80</v>
      </c>
      <c r="E96" s="45" t="s">
        <v>138</v>
      </c>
      <c r="F96" s="45" t="s">
        <v>155</v>
      </c>
      <c r="G96" s="46">
        <v>20</v>
      </c>
      <c r="H96" s="50"/>
    </row>
    <row r="97" spans="1:8" ht="24.75" customHeight="1" x14ac:dyDescent="0.25">
      <c r="A97" s="42">
        <v>8</v>
      </c>
      <c r="B97" s="43" t="s">
        <v>59</v>
      </c>
      <c r="C97" s="44">
        <v>44344</v>
      </c>
      <c r="D97" s="45" t="s">
        <v>58</v>
      </c>
      <c r="E97" s="45" t="s">
        <v>139</v>
      </c>
      <c r="F97" s="45" t="s">
        <v>155</v>
      </c>
      <c r="G97" s="46">
        <v>833.33</v>
      </c>
      <c r="H97" s="50"/>
    </row>
    <row r="98" spans="1:8" s="24" customFormat="1" ht="14.25" customHeight="1" x14ac:dyDescent="0.25">
      <c r="A98" s="75" t="s">
        <v>35</v>
      </c>
      <c r="B98" s="76"/>
      <c r="C98" s="76"/>
      <c r="D98" s="76"/>
      <c r="E98" s="76"/>
      <c r="F98" s="77"/>
      <c r="G98" s="34">
        <f>SUM(G90:G97)</f>
        <v>4459.2000000000007</v>
      </c>
    </row>
    <row r="99" spans="1:8" ht="21" customHeight="1" x14ac:dyDescent="0.25">
      <c r="A99" s="73" t="s">
        <v>36</v>
      </c>
      <c r="B99" s="73"/>
      <c r="C99" s="73"/>
      <c r="D99" s="73"/>
      <c r="E99" s="73"/>
      <c r="F99" s="54"/>
      <c r="G99" s="49">
        <f ca="1">SUM(G87,G98)</f>
        <v>45086.78</v>
      </c>
    </row>
    <row r="100" spans="1:8" ht="16.2" x14ac:dyDescent="0.35">
      <c r="A100" s="12"/>
      <c r="B100" s="13"/>
      <c r="C100" s="14"/>
    </row>
    <row r="101" spans="1:8" ht="12.75" customHeight="1" x14ac:dyDescent="0.25">
      <c r="A101" s="69" t="s">
        <v>37</v>
      </c>
      <c r="B101" s="69"/>
      <c r="C101" s="50"/>
      <c r="D101" s="50"/>
      <c r="E101" s="50"/>
      <c r="F101" s="50"/>
      <c r="G101" s="50"/>
    </row>
    <row r="102" spans="1:8" ht="28.5" customHeight="1" x14ac:dyDescent="0.25">
      <c r="A102" s="69" t="s">
        <v>38</v>
      </c>
      <c r="B102" s="69"/>
      <c r="C102" s="69"/>
      <c r="D102" s="69"/>
      <c r="E102" s="69"/>
      <c r="F102" s="69"/>
      <c r="G102" s="69"/>
    </row>
    <row r="103" spans="1:8" ht="12.75" customHeight="1" x14ac:dyDescent="0.25">
      <c r="A103" s="69" t="s">
        <v>39</v>
      </c>
      <c r="B103" s="69"/>
      <c r="C103" s="69"/>
      <c r="D103" s="69"/>
      <c r="E103" s="69"/>
      <c r="F103" s="69"/>
      <c r="G103" s="69"/>
    </row>
    <row r="104" spans="1:8" x14ac:dyDescent="0.3">
      <c r="A104" s="35"/>
      <c r="B104" s="36"/>
      <c r="C104" s="36"/>
      <c r="D104" s="37"/>
      <c r="E104" s="38"/>
      <c r="F104" s="38"/>
      <c r="G104" s="36"/>
    </row>
    <row r="105" spans="1:8" ht="24" customHeight="1" x14ac:dyDescent="0.35">
      <c r="A105" s="39"/>
      <c r="B105" s="40"/>
      <c r="C105" s="41"/>
      <c r="D105" s="40"/>
      <c r="E105" s="40"/>
      <c r="F105" s="40"/>
      <c r="G105" s="40"/>
    </row>
    <row r="106" spans="1:8" s="11" customFormat="1" ht="13.8" x14ac:dyDescent="0.25">
      <c r="A106" s="5"/>
      <c r="B106" s="67" t="s">
        <v>173</v>
      </c>
      <c r="C106" s="67"/>
      <c r="D106" s="5"/>
      <c r="E106" s="68" t="s">
        <v>174</v>
      </c>
      <c r="F106" s="68"/>
      <c r="G106" s="68"/>
    </row>
    <row r="107" spans="1:8" s="8" customFormat="1" ht="13.2" x14ac:dyDescent="0.25">
      <c r="A107" s="5"/>
      <c r="B107" s="66" t="s">
        <v>40</v>
      </c>
      <c r="C107" s="66"/>
      <c r="D107" s="5"/>
      <c r="E107" s="66" t="s">
        <v>41</v>
      </c>
      <c r="F107" s="66"/>
      <c r="G107" s="66"/>
    </row>
    <row r="108" spans="1:8" s="8" customFormat="1" x14ac:dyDescent="0.3">
      <c r="A108" s="5"/>
      <c r="B108" s="6" t="s">
        <v>42</v>
      </c>
      <c r="C108" s="4"/>
      <c r="D108" s="5"/>
      <c r="E108" s="2"/>
      <c r="F108" s="2"/>
      <c r="G108" s="4"/>
    </row>
    <row r="109" spans="1:8" x14ac:dyDescent="0.3">
      <c r="A109" s="5"/>
      <c r="B109" s="10" t="s">
        <v>43</v>
      </c>
      <c r="C109" s="4"/>
      <c r="D109" s="5"/>
      <c r="E109" s="2"/>
      <c r="F109" s="2"/>
    </row>
    <row r="110" spans="1:8" x14ac:dyDescent="0.3">
      <c r="A110" s="5"/>
      <c r="B110" s="6"/>
      <c r="C110" s="4"/>
      <c r="D110" s="5"/>
      <c r="E110" s="2"/>
      <c r="F110" s="2"/>
    </row>
    <row r="111" spans="1:8" ht="13.8" x14ac:dyDescent="0.25">
      <c r="A111" s="5"/>
      <c r="B111" s="67"/>
      <c r="C111" s="67"/>
      <c r="D111" s="5"/>
      <c r="E111" s="68"/>
      <c r="F111" s="68"/>
      <c r="G111" s="68"/>
    </row>
    <row r="112" spans="1:8" ht="19.5" customHeight="1" x14ac:dyDescent="0.25">
      <c r="A112" s="5"/>
      <c r="B112" s="65" t="s">
        <v>44</v>
      </c>
      <c r="C112" s="65"/>
      <c r="D112" s="5"/>
      <c r="E112" s="66" t="s">
        <v>41</v>
      </c>
      <c r="F112" s="66"/>
      <c r="G112" s="66"/>
    </row>
    <row r="113" spans="1:7" ht="13.2" x14ac:dyDescent="0.25">
      <c r="A113" s="16"/>
      <c r="B113" s="11"/>
      <c r="C113" s="11"/>
      <c r="D113" s="11"/>
      <c r="E113" s="11"/>
      <c r="F113" s="11"/>
      <c r="G113" s="11"/>
    </row>
    <row r="114" spans="1:7" ht="13.2" x14ac:dyDescent="0.25">
      <c r="A114" s="31"/>
      <c r="B114" s="31"/>
      <c r="C114" s="31"/>
      <c r="D114" s="8"/>
      <c r="E114" s="8"/>
      <c r="F114" s="8"/>
      <c r="G114" s="8"/>
    </row>
    <row r="115" spans="1:7" ht="13.2" x14ac:dyDescent="0.25">
      <c r="A115" s="31"/>
      <c r="B115" s="31"/>
      <c r="C115" s="31"/>
      <c r="D115" s="8"/>
      <c r="E115" s="8"/>
      <c r="F115" s="8"/>
      <c r="G115" s="8"/>
    </row>
    <row r="116" spans="1:7" ht="13.2" x14ac:dyDescent="0.25">
      <c r="A116" s="15"/>
      <c r="B116" s="5"/>
      <c r="C116" s="17"/>
      <c r="D116" s="18"/>
      <c r="E116" s="5"/>
      <c r="F116" s="5"/>
      <c r="G116" s="5"/>
    </row>
  </sheetData>
  <sheetProtection insertRows="0" deleteRows="0" sort="0"/>
  <mergeCells count="49">
    <mergeCell ref="A2:G2"/>
    <mergeCell ref="E1:G1"/>
    <mergeCell ref="A102:G102"/>
    <mergeCell ref="A103:G103"/>
    <mergeCell ref="A14:G14"/>
    <mergeCell ref="A4:B4"/>
    <mergeCell ref="D4:G4"/>
    <mergeCell ref="A5:B5"/>
    <mergeCell ref="D5:G5"/>
    <mergeCell ref="A6:G6"/>
    <mergeCell ref="A7:G7"/>
    <mergeCell ref="A10:G10"/>
    <mergeCell ref="A11:G11"/>
    <mergeCell ref="A12:G12"/>
    <mergeCell ref="A13:G13"/>
    <mergeCell ref="A51:G51"/>
    <mergeCell ref="A15:G15"/>
    <mergeCell ref="A17:A18"/>
    <mergeCell ref="B17:G17"/>
    <mergeCell ref="A20:G20"/>
    <mergeCell ref="A21:G21"/>
    <mergeCell ref="A101:B101"/>
    <mergeCell ref="A78:F78"/>
    <mergeCell ref="A82:F82"/>
    <mergeCell ref="A86:F86"/>
    <mergeCell ref="A87:F87"/>
    <mergeCell ref="A99:E99"/>
    <mergeCell ref="A88:G88"/>
    <mergeCell ref="A89:G89"/>
    <mergeCell ref="A83:G83"/>
    <mergeCell ref="A79:G79"/>
    <mergeCell ref="A98:F98"/>
    <mergeCell ref="B112:C112"/>
    <mergeCell ref="E112:G112"/>
    <mergeCell ref="B106:C106"/>
    <mergeCell ref="E106:G106"/>
    <mergeCell ref="B107:C107"/>
    <mergeCell ref="E107:G107"/>
    <mergeCell ref="B111:C111"/>
    <mergeCell ref="E111:G111"/>
    <mergeCell ref="A74:G74"/>
    <mergeCell ref="A25:G25"/>
    <mergeCell ref="A55:G55"/>
    <mergeCell ref="A59:G59"/>
    <mergeCell ref="A24:F24"/>
    <mergeCell ref="A50:F50"/>
    <mergeCell ref="A54:F54"/>
    <mergeCell ref="A58:F58"/>
    <mergeCell ref="A73:F73"/>
  </mergeCells>
  <phoneticPr fontId="18" type="noConversion"/>
  <dataValidations count="1">
    <dataValidation operator="equal" allowBlank="1" showInputMessage="1" showErrorMessage="1" sqref="A9" xr:uid="{00000000-0002-0000-0000-000000000000}"/>
  </dataValidations>
  <printOptions horizontalCentered="1"/>
  <pageMargins left="0.35433070866141736" right="0.35433070866141736" top="0.78740157480314965" bottom="0.19685039370078741" header="0.51181102362204722" footer="0.51181102362204722"/>
  <pageSetup paperSize="9" scale="86" fitToHeight="0" orientation="landscape" r:id="rId1"/>
  <headerFooter differentFirst="1" alignWithMargins="0">
    <oddHeader>&amp;C&amp;"Times New Roman,Regular"&amp;9&amp;P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752585-C64A-479D-ACBA-0EEFBCDD4A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C517F1-B16E-4D9A-BE79-62F9489B3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9CA777-8245-456C-B578-D852D481E5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registras</vt:lpstr>
      <vt:lpstr>registras!Print_Area</vt:lpstr>
      <vt:lpstr>registras!Print_Titles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5528b74e-47b2-4b62-b94a-3e40408b1840</dc:title>
  <dc:subject/>
  <dc:creator>Ramunė Bistrickaitė</dc:creator>
  <cp:keywords/>
  <dc:description/>
  <cp:lastModifiedBy>nat kam</cp:lastModifiedBy>
  <cp:revision/>
  <cp:lastPrinted>2021-10-20T06:52:21Z</cp:lastPrinted>
  <dcterms:created xsi:type="dcterms:W3CDTF">2004-05-26T10:40:30Z</dcterms:created>
  <dcterms:modified xsi:type="dcterms:W3CDTF">2021-10-20T06:52:25Z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